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DVSATIŞ" sheetId="1" r:id="rId1"/>
    <sheet name="549-YENİLEME FONU" sheetId="2" r:id="rId2"/>
    <sheet name="679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<sst xmlns="http://schemas.openxmlformats.org/spreadsheetml/2006/main" count="55" uniqueCount="42">
  <si>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veri</t>
  </si>
  <si>
    <t>Aktife Giriş Tarihi</t>
  </si>
  <si>
    <t>=</t>
  </si>
  <si>
    <t xml:space="preserve"> Satış Tarihi</t>
  </si>
  <si>
    <t>Aktife Giriş Tutarı</t>
  </si>
  <si>
    <t>Satış Tutarı</t>
  </si>
  <si>
    <t>Son Aktif Tutarı</t>
  </si>
  <si>
    <t>TOPLAM</t>
  </si>
  <si>
    <t>Kdv  Tutarı</t>
  </si>
  <si>
    <t>KDV ORANI</t>
  </si>
  <si>
    <t>MADDİ  DURAN  VARLIK  SATIŞ  KARI</t>
  </si>
  <si>
    <t>602 / 679</t>
  </si>
  <si>
    <t>KDV  MATRAHI</t>
  </si>
  <si>
    <t>623 / 689-normal (kkeg değil)</t>
  </si>
  <si>
    <t>253/254/255</t>
  </si>
  <si>
    <t xml:space="preserve">O DÖNEME </t>
  </si>
  <si>
    <t>GELİR YAZILACAK</t>
  </si>
  <si>
    <t>KISIM</t>
  </si>
  <si>
    <t>3 YIL BEKLEYECEK</t>
  </si>
  <si>
    <t>3.YIL SONUNDA O DÖNEM KAZANCINA EKLENECEK</t>
  </si>
  <si>
    <t>EĞER YENİ DV ALINMAZSA</t>
  </si>
  <si>
    <t>EĞER  YENİ DV ALINMIŞSA</t>
  </si>
  <si>
    <t>AKTİF  DEĞERİ</t>
  </si>
  <si>
    <t xml:space="preserve">YTL İSE </t>
  </si>
  <si>
    <t>AMORT.ORANI</t>
  </si>
  <si>
    <t>1.YIL AMORT</t>
  </si>
  <si>
    <t>2.YIL AMORT</t>
  </si>
  <si>
    <t>3.YIL AMORT</t>
  </si>
  <si>
    <t xml:space="preserve">  3 YIL BOYU  YAPILACAK KAYIT</t>
  </si>
  <si>
    <t>eğer</t>
  </si>
  <si>
    <t xml:space="preserve">yeni alınan  dv  amortismanı  549-özel fonu aşarsa  </t>
  </si>
  <si>
    <t>730/760/770</t>
  </si>
  <si>
    <t>(3 yıl içinde aşarsa)</t>
  </si>
  <si>
    <t>Birikmiş Amortisman</t>
  </si>
  <si>
    <t>YENİ MDV ALINMASI İLE İLGİLİ</t>
  </si>
  <si>
    <t xml:space="preserve">  KARAR  ALMIŞ OLMASI VE NOTERDEN </t>
  </si>
  <si>
    <t xml:space="preserve">               ÖNEMLİ</t>
  </si>
  <si>
    <t xml:space="preserve">   LTD  LER  DE  DE ORTAKLAR KURULUNUN</t>
  </si>
  <si>
    <t xml:space="preserve">   TESCİL ETTİRMİŞ  OLMASI  VE BUNU   VERGİ DAİRESİNE BİLDİRMİŞ OLMASI   GEREKLİDİR.</t>
  </si>
  <si>
    <t>NOT  :  YENİLEME FONU AYRILABİLMESİ İÇİN       A.Ş  LERDE YÖNETİM KURULU</t>
  </si>
  <si>
    <t>Osman Uzun</t>
  </si>
  <si>
    <t>www.osman-uzun.com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</si>
</sst>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00"/>
    <numFmt numFmtId="173" formatCode="#,##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4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i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 horizontal="center"/>
      <protection/>
    </xf>
    <xf numFmtId="14" fontId="0" fillId="33" borderId="0" xfId="0" applyNumberFormat="1" applyFill="1" applyAlignment="1" applyProtection="1">
      <alignment horizontal="center"/>
      <protection/>
    </xf>
    <xf numFmtId="17" fontId="0" fillId="33" borderId="0" xfId="0" applyNumberFormat="1" applyFill="1" applyAlignment="1" applyProtection="1">
      <alignment/>
      <protection/>
    </xf>
    <xf numFmtId="17" fontId="0" fillId="33" borderId="0" xfId="0" applyNumberForma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4" fontId="1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ill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172" fontId="0" fillId="33" borderId="10" xfId="0" applyNumberFormat="1" applyFill="1" applyBorder="1" applyAlignment="1" applyProtection="1">
      <alignment horizontal="center"/>
      <protection/>
    </xf>
    <xf numFmtId="172" fontId="0" fillId="33" borderId="0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/>
    </xf>
    <xf numFmtId="17" fontId="3" fillId="33" borderId="0" xfId="0" applyNumberFormat="1" applyFont="1" applyFill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 horizontal="center"/>
      <protection/>
    </xf>
    <xf numFmtId="14" fontId="6" fillId="34" borderId="12" xfId="0" applyNumberFormat="1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3" fontId="6" fillId="34" borderId="12" xfId="0" applyNumberFormat="1" applyFont="1" applyFill="1" applyBorder="1" applyAlignment="1" applyProtection="1">
      <alignment horizontal="center"/>
      <protection/>
    </xf>
    <xf numFmtId="3" fontId="4" fillId="34" borderId="13" xfId="0" applyNumberFormat="1" applyFont="1" applyFill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center"/>
      <protection/>
    </xf>
    <xf numFmtId="3" fontId="2" fillId="35" borderId="14" xfId="0" applyNumberFormat="1" applyFont="1" applyFill="1" applyBorder="1" applyAlignment="1" applyProtection="1">
      <alignment horizontal="center"/>
      <protection/>
    </xf>
    <xf numFmtId="3" fontId="4" fillId="34" borderId="14" xfId="0" applyNumberFormat="1" applyFont="1" applyFill="1" applyBorder="1" applyAlignment="1" applyProtection="1">
      <alignment horizontal="center"/>
      <protection/>
    </xf>
    <xf numFmtId="3" fontId="2" fillId="35" borderId="14" xfId="0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3" fontId="4" fillId="34" borderId="0" xfId="0" applyNumberFormat="1" applyFont="1" applyFill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2" fillId="34" borderId="23" xfId="0" applyNumberFormat="1" applyFont="1" applyFill="1" applyBorder="1" applyAlignment="1" applyProtection="1">
      <alignment horizontal="left"/>
      <protection/>
    </xf>
    <xf numFmtId="3" fontId="2" fillId="34" borderId="23" xfId="0" applyNumberFormat="1" applyFont="1" applyFill="1" applyBorder="1" applyAlignment="1" applyProtection="1">
      <alignment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3" fontId="1" fillId="34" borderId="0" xfId="0" applyNumberFormat="1" applyFont="1" applyFill="1" applyBorder="1" applyAlignment="1" applyProtection="1">
      <alignment horizontal="left"/>
      <protection/>
    </xf>
    <xf numFmtId="17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3" fontId="1" fillId="34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3" fontId="0" fillId="34" borderId="27" xfId="0" applyNumberFormat="1" applyFill="1" applyBorder="1" applyAlignment="1" applyProtection="1">
      <alignment/>
      <protection/>
    </xf>
    <xf numFmtId="3" fontId="1" fillId="34" borderId="0" xfId="0" applyNumberFormat="1" applyFont="1" applyFill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center"/>
      <protection/>
    </xf>
    <xf numFmtId="3" fontId="0" fillId="34" borderId="28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34" borderId="14" xfId="0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3" fontId="5" fillId="34" borderId="1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13" fillId="36" borderId="23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3" fontId="1" fillId="33" borderId="0" xfId="0" applyNumberFormat="1" applyFont="1" applyFill="1" applyAlignment="1" applyProtection="1">
      <alignment horizontal="left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2" fillId="35" borderId="21" xfId="0" applyNumberFormat="1" applyFont="1" applyFill="1" applyBorder="1" applyAlignment="1" applyProtection="1">
      <alignment horizontal="center"/>
      <protection/>
    </xf>
    <xf numFmtId="3" fontId="2" fillId="35" borderId="17" xfId="0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4" fontId="11" fillId="34" borderId="21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1" fillId="37" borderId="0" xfId="0" applyFont="1" applyFill="1" applyAlignment="1">
      <alignment horizontal="center" vertical="center"/>
    </xf>
    <xf numFmtId="0" fontId="52" fillId="37" borderId="0" xfId="47" applyFont="1" applyFill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9.140625" style="33" customWidth="1"/>
    <col min="3" max="3" width="2.28125" style="33" customWidth="1"/>
    <col min="4" max="5" width="0" style="0" hidden="1" customWidth="1"/>
    <col min="6" max="6" width="9.140625" style="33" customWidth="1"/>
    <col min="8" max="8" width="20.57421875" style="0" customWidth="1"/>
    <col min="9" max="9" width="11.421875" style="0" customWidth="1"/>
    <col min="10" max="10" width="20.00390625" style="0" customWidth="1"/>
    <col min="11" max="11" width="11.00390625" style="0" customWidth="1"/>
    <col min="12" max="12" width="13.00390625" style="33" customWidth="1"/>
    <col min="13" max="187" width="9.140625" style="33" customWidth="1"/>
  </cols>
  <sheetData>
    <row r="1" spans="1:11" ht="30.75" customHeight="1">
      <c r="A1" s="114" t="s">
        <v>40</v>
      </c>
      <c r="B1" s="114"/>
      <c r="C1" s="114"/>
      <c r="D1" s="114"/>
      <c r="E1" s="114"/>
      <c r="F1" s="114"/>
      <c r="G1" s="114"/>
      <c r="H1" s="114"/>
      <c r="I1" s="113" t="s">
        <v>41</v>
      </c>
      <c r="J1" s="112"/>
      <c r="K1" s="112"/>
    </row>
    <row r="2" spans="7:11" ht="12.75">
      <c r="G2" s="33"/>
      <c r="H2" s="33"/>
      <c r="I2" s="33"/>
      <c r="J2" s="33"/>
      <c r="K2" s="33"/>
    </row>
    <row r="3" spans="7:11" ht="13.5" thickBot="1">
      <c r="G3" s="33"/>
      <c r="H3" s="33"/>
      <c r="I3" s="33"/>
      <c r="J3" s="33"/>
      <c r="K3" s="33"/>
    </row>
    <row r="4" spans="6:11" ht="19.5" thickBot="1">
      <c r="F4" s="95" t="s">
        <v>10</v>
      </c>
      <c r="G4" s="96"/>
      <c r="H4" s="96"/>
      <c r="I4" s="96"/>
      <c r="J4" s="96"/>
      <c r="K4" s="97"/>
    </row>
    <row r="5" spans="6:13" ht="13.5" thickBot="1">
      <c r="F5" s="59"/>
      <c r="G5" s="1"/>
      <c r="H5" s="2"/>
      <c r="I5" s="2"/>
      <c r="J5" s="2"/>
      <c r="K5" s="1"/>
      <c r="L5" s="58"/>
      <c r="M5" s="59"/>
    </row>
    <row r="6" spans="6:13" ht="13.5" thickBot="1">
      <c r="F6" s="59"/>
      <c r="G6" s="21" t="s">
        <v>0</v>
      </c>
      <c r="H6" s="24" t="s">
        <v>1</v>
      </c>
      <c r="I6" s="3" t="s">
        <v>2</v>
      </c>
      <c r="J6" s="16">
        <v>36892</v>
      </c>
      <c r="K6" s="1"/>
      <c r="L6" s="59"/>
      <c r="M6" s="60"/>
    </row>
    <row r="7" spans="6:13" ht="12.75">
      <c r="F7" s="59"/>
      <c r="G7" s="1"/>
      <c r="H7" s="2"/>
      <c r="I7" s="4"/>
      <c r="J7" s="17"/>
      <c r="K7" s="1"/>
      <c r="L7" s="58"/>
      <c r="M7" s="59"/>
    </row>
    <row r="8" spans="6:13" ht="13.5" thickBot="1">
      <c r="F8" s="59"/>
      <c r="G8" s="1"/>
      <c r="H8" s="5"/>
      <c r="I8" s="6"/>
      <c r="J8" s="18"/>
      <c r="K8" s="1"/>
      <c r="L8" s="61"/>
      <c r="M8" s="59"/>
    </row>
    <row r="9" spans="6:13" ht="13.5" thickBot="1">
      <c r="F9" s="59"/>
      <c r="G9" s="21" t="s">
        <v>0</v>
      </c>
      <c r="H9" s="24" t="s">
        <v>3</v>
      </c>
      <c r="I9" s="3" t="s">
        <v>2</v>
      </c>
      <c r="J9" s="16">
        <v>38880</v>
      </c>
      <c r="K9" s="1"/>
      <c r="L9" s="62"/>
      <c r="M9" s="59"/>
    </row>
    <row r="10" spans="6:13" ht="13.5" thickBot="1">
      <c r="F10" s="59"/>
      <c r="G10" s="1"/>
      <c r="H10" s="5"/>
      <c r="I10" s="6"/>
      <c r="J10" s="18"/>
      <c r="K10" s="1"/>
      <c r="L10" s="62"/>
      <c r="M10" s="59"/>
    </row>
    <row r="11" spans="6:13" ht="13.5" thickBot="1">
      <c r="F11" s="59"/>
      <c r="G11" s="21" t="s">
        <v>0</v>
      </c>
      <c r="H11" s="24" t="s">
        <v>4</v>
      </c>
      <c r="I11" s="3" t="s">
        <v>2</v>
      </c>
      <c r="J11" s="19">
        <v>150000</v>
      </c>
      <c r="K11" s="7"/>
      <c r="L11" s="59"/>
      <c r="M11" s="60"/>
    </row>
    <row r="12" spans="6:13" ht="12.75">
      <c r="F12" s="59"/>
      <c r="G12" s="8"/>
      <c r="H12" s="9"/>
      <c r="I12" s="9"/>
      <c r="J12" s="10"/>
      <c r="K12" s="7"/>
      <c r="L12" s="59"/>
      <c r="M12" s="60"/>
    </row>
    <row r="13" spans="6:13" ht="13.5" thickBot="1">
      <c r="F13" s="59"/>
      <c r="G13" s="8"/>
      <c r="H13" s="2"/>
      <c r="I13" s="2"/>
      <c r="J13" s="2"/>
      <c r="K13" s="10"/>
      <c r="L13" s="59"/>
      <c r="M13" s="63"/>
    </row>
    <row r="14" spans="6:13" ht="13.5" thickBot="1">
      <c r="F14" s="59"/>
      <c r="G14" s="21" t="s">
        <v>0</v>
      </c>
      <c r="H14" s="24" t="s">
        <v>5</v>
      </c>
      <c r="I14" s="12" t="s">
        <v>2</v>
      </c>
      <c r="J14" s="19">
        <v>85000</v>
      </c>
      <c r="K14" s="10"/>
      <c r="L14" s="59"/>
      <c r="M14" s="59"/>
    </row>
    <row r="15" spans="6:13" ht="13.5" thickBot="1">
      <c r="F15" s="59"/>
      <c r="G15" s="21" t="s">
        <v>0</v>
      </c>
      <c r="H15" s="24" t="s">
        <v>9</v>
      </c>
      <c r="I15" s="13"/>
      <c r="J15" s="19">
        <v>18</v>
      </c>
      <c r="K15" s="10"/>
      <c r="L15" s="59"/>
      <c r="M15" s="59"/>
    </row>
    <row r="16" spans="6:13" ht="13.5" thickBot="1">
      <c r="F16" s="59"/>
      <c r="G16" s="21" t="s">
        <v>0</v>
      </c>
      <c r="H16" s="24" t="s">
        <v>8</v>
      </c>
      <c r="I16" s="13" t="s">
        <v>2</v>
      </c>
      <c r="J16" s="19">
        <f>+J14*((J15/100))</f>
        <v>15300</v>
      </c>
      <c r="K16" s="10"/>
      <c r="L16" s="59"/>
      <c r="M16" s="59"/>
    </row>
    <row r="17" spans="6:13" ht="12.75">
      <c r="F17" s="59"/>
      <c r="G17" s="1"/>
      <c r="H17" s="92"/>
      <c r="I17" s="92"/>
      <c r="J17" s="92"/>
      <c r="K17" s="10"/>
      <c r="L17" s="64"/>
      <c r="M17" s="64"/>
    </row>
    <row r="18" spans="6:13" ht="13.5" thickBot="1">
      <c r="F18" s="59"/>
      <c r="G18" s="8"/>
      <c r="H18" s="9"/>
      <c r="I18" s="13"/>
      <c r="J18" s="10"/>
      <c r="K18" s="10"/>
      <c r="L18" s="64"/>
      <c r="M18" s="64"/>
    </row>
    <row r="19" spans="6:13" ht="13.5" thickBot="1">
      <c r="F19" s="59"/>
      <c r="G19" s="21" t="s">
        <v>0</v>
      </c>
      <c r="H19" s="25" t="s">
        <v>33</v>
      </c>
      <c r="I19" s="11" t="s">
        <v>2</v>
      </c>
      <c r="J19" s="77">
        <v>150000</v>
      </c>
      <c r="K19" s="10"/>
      <c r="L19" s="59"/>
      <c r="M19" s="63"/>
    </row>
    <row r="20" spans="6:13" ht="13.5" thickBot="1">
      <c r="F20" s="59"/>
      <c r="G20" s="22"/>
      <c r="H20" s="22"/>
      <c r="I20" s="13"/>
      <c r="J20" s="20"/>
      <c r="K20" s="10"/>
      <c r="L20" s="59"/>
      <c r="M20" s="63"/>
    </row>
    <row r="21" spans="6:13" ht="13.5" thickBot="1">
      <c r="F21" s="59"/>
      <c r="G21" s="23" t="s">
        <v>0</v>
      </c>
      <c r="H21" s="26" t="s">
        <v>6</v>
      </c>
      <c r="I21" s="14" t="s">
        <v>2</v>
      </c>
      <c r="J21" s="78">
        <f>+J11-J19</f>
        <v>0</v>
      </c>
      <c r="K21" s="10"/>
      <c r="L21" s="59"/>
      <c r="M21" s="63"/>
    </row>
    <row r="22" spans="6:13" ht="12.75">
      <c r="F22" s="59"/>
      <c r="G22" s="8"/>
      <c r="H22" s="9"/>
      <c r="I22" s="13"/>
      <c r="J22" s="10"/>
      <c r="K22" s="10"/>
      <c r="L22" s="59"/>
      <c r="M22" s="63"/>
    </row>
    <row r="23" spans="6:13" ht="13.5" thickBot="1">
      <c r="F23" s="59"/>
      <c r="G23" s="67"/>
      <c r="H23" s="68"/>
      <c r="I23" s="69"/>
      <c r="J23" s="63"/>
      <c r="K23" s="57"/>
      <c r="L23" s="65"/>
      <c r="M23" s="63"/>
    </row>
    <row r="24" spans="6:13" ht="12.75">
      <c r="F24" s="59"/>
      <c r="G24" s="98">
        <v>120</v>
      </c>
      <c r="H24" s="99"/>
      <c r="I24" s="30">
        <f>J14+J16</f>
        <v>100300</v>
      </c>
      <c r="J24" s="70"/>
      <c r="K24" s="66"/>
      <c r="M24" s="63"/>
    </row>
    <row r="25" spans="6:13" ht="12.75">
      <c r="F25" s="59"/>
      <c r="G25" s="98">
        <v>257</v>
      </c>
      <c r="H25" s="99"/>
      <c r="I25" s="30">
        <f>+J19</f>
        <v>150000</v>
      </c>
      <c r="J25" s="54"/>
      <c r="K25" s="66"/>
      <c r="M25" s="63"/>
    </row>
    <row r="26" spans="6:13" ht="12.75">
      <c r="F26" s="59"/>
      <c r="G26" s="98" t="s">
        <v>13</v>
      </c>
      <c r="H26" s="99"/>
      <c r="I26" s="30">
        <f>+J21</f>
        <v>0</v>
      </c>
      <c r="J26" s="54"/>
      <c r="K26" s="66"/>
      <c r="M26" s="63"/>
    </row>
    <row r="27" spans="6:13" ht="12.75">
      <c r="F27" s="66"/>
      <c r="G27" s="53"/>
      <c r="H27" s="54"/>
      <c r="I27" s="29" t="s">
        <v>11</v>
      </c>
      <c r="J27" s="29" t="s">
        <v>12</v>
      </c>
      <c r="K27" s="30">
        <f>+J14</f>
        <v>85000</v>
      </c>
      <c r="M27" s="63"/>
    </row>
    <row r="28" spans="6:13" ht="12.75">
      <c r="F28" s="66"/>
      <c r="G28" s="53"/>
      <c r="H28" s="54"/>
      <c r="I28" s="29">
        <v>391</v>
      </c>
      <c r="J28" s="31"/>
      <c r="K28" s="30">
        <f>+J16</f>
        <v>15300</v>
      </c>
      <c r="M28" s="63"/>
    </row>
    <row r="29" spans="6:13" ht="12.75">
      <c r="F29" s="59"/>
      <c r="G29" s="55"/>
      <c r="H29" s="54"/>
      <c r="I29" s="98" t="s">
        <v>14</v>
      </c>
      <c r="J29" s="99"/>
      <c r="K29" s="30">
        <f>J11</f>
        <v>150000</v>
      </c>
      <c r="M29" s="63"/>
    </row>
    <row r="30" spans="6:13" ht="13.5" thickBot="1">
      <c r="F30" s="59"/>
      <c r="G30" s="56"/>
      <c r="H30" s="57"/>
      <c r="I30" s="51"/>
      <c r="J30" s="52"/>
      <c r="K30" s="27"/>
      <c r="M30" s="63"/>
    </row>
    <row r="31" spans="6:13" ht="13.5" thickBot="1">
      <c r="F31" s="59"/>
      <c r="G31" s="93" t="s">
        <v>7</v>
      </c>
      <c r="H31" s="94"/>
      <c r="I31" s="28">
        <f>I24+I25+I26</f>
        <v>250300</v>
      </c>
      <c r="J31" s="15"/>
      <c r="K31" s="28">
        <f>SUM(K27:K30)</f>
        <v>250300</v>
      </c>
      <c r="M31" s="63"/>
    </row>
    <row r="32" spans="6:13" ht="12.75">
      <c r="F32" s="59"/>
      <c r="G32" s="59"/>
      <c r="H32" s="58"/>
      <c r="I32" s="63"/>
      <c r="J32" s="63"/>
      <c r="K32" s="63"/>
      <c r="L32" s="63"/>
      <c r="M32" s="63"/>
    </row>
    <row r="33" spans="6:13" ht="12.75">
      <c r="F33" s="59"/>
      <c r="G33" s="59"/>
      <c r="H33" s="63"/>
      <c r="I33" s="63"/>
      <c r="J33" s="63"/>
      <c r="K33" s="63"/>
      <c r="L33" s="63"/>
      <c r="M33" s="63"/>
    </row>
    <row r="34" spans="6:13" ht="12.75">
      <c r="F34" s="59"/>
      <c r="G34" s="59"/>
      <c r="H34" s="58"/>
      <c r="I34" s="58"/>
      <c r="J34" s="58"/>
      <c r="K34" s="59"/>
      <c r="L34" s="58"/>
      <c r="M34" s="59"/>
    </row>
    <row r="35" spans="6:13" ht="12.75">
      <c r="F35" s="59"/>
      <c r="G35" s="59"/>
      <c r="H35" s="58"/>
      <c r="I35" s="58"/>
      <c r="J35" s="58"/>
      <c r="K35" s="59"/>
      <c r="L35" s="58"/>
      <c r="M35" s="59"/>
    </row>
    <row r="36" spans="6:13" ht="12.75">
      <c r="F36" s="59"/>
      <c r="G36" s="59"/>
      <c r="H36" s="58"/>
      <c r="I36" s="58"/>
      <c r="J36" s="58"/>
      <c r="K36" s="59"/>
      <c r="L36" s="58"/>
      <c r="M36" s="59"/>
    </row>
    <row r="37" spans="6:13" ht="12.75">
      <c r="F37" s="59"/>
      <c r="G37" s="59"/>
      <c r="H37" s="58"/>
      <c r="I37" s="58"/>
      <c r="J37" s="58"/>
      <c r="K37" s="59"/>
      <c r="L37" s="58"/>
      <c r="M37" s="59"/>
    </row>
    <row r="38" spans="6:13" ht="12.75">
      <c r="F38" s="59"/>
      <c r="G38" s="59"/>
      <c r="H38" s="58"/>
      <c r="I38" s="58"/>
      <c r="J38" s="58"/>
      <c r="K38" s="59"/>
      <c r="L38" s="58"/>
      <c r="M38" s="59"/>
    </row>
    <row r="39" spans="6:13" ht="12.75">
      <c r="F39" s="59"/>
      <c r="G39" s="59"/>
      <c r="H39" s="58"/>
      <c r="I39" s="58"/>
      <c r="J39" s="58"/>
      <c r="K39" s="59"/>
      <c r="L39" s="58"/>
      <c r="M39" s="59"/>
    </row>
    <row r="40" spans="6:13" ht="12.75">
      <c r="F40" s="59"/>
      <c r="G40" s="59"/>
      <c r="H40" s="58"/>
      <c r="I40" s="58"/>
      <c r="J40" s="58"/>
      <c r="K40" s="59"/>
      <c r="L40" s="58"/>
      <c r="M40" s="59"/>
    </row>
    <row r="41" spans="6:13" ht="12.75">
      <c r="F41" s="59"/>
      <c r="G41" s="59"/>
      <c r="H41" s="58"/>
      <c r="I41" s="58"/>
      <c r="J41" s="58"/>
      <c r="K41" s="59"/>
      <c r="L41" s="58"/>
      <c r="M41" s="59"/>
    </row>
    <row r="42" spans="7:11" ht="12.75">
      <c r="G42" s="33"/>
      <c r="H42" s="33"/>
      <c r="I42" s="33"/>
      <c r="J42" s="33"/>
      <c r="K42" s="33"/>
    </row>
    <row r="43" spans="7:11" ht="12.75">
      <c r="G43" s="33"/>
      <c r="H43" s="33"/>
      <c r="I43" s="33"/>
      <c r="J43" s="33"/>
      <c r="K43" s="33"/>
    </row>
    <row r="44" spans="7:11" ht="12.75">
      <c r="G44" s="33"/>
      <c r="H44" s="33"/>
      <c r="I44" s="33"/>
      <c r="J44" s="33"/>
      <c r="K44" s="33"/>
    </row>
    <row r="45" spans="7:11" ht="12.75">
      <c r="G45" s="33"/>
      <c r="H45" s="33"/>
      <c r="I45" s="33"/>
      <c r="J45" s="33"/>
      <c r="K45" s="33"/>
    </row>
    <row r="46" spans="7:11" ht="12.75">
      <c r="G46" s="33"/>
      <c r="H46" s="33"/>
      <c r="I46" s="33"/>
      <c r="J46" s="33"/>
      <c r="K46" s="33"/>
    </row>
    <row r="47" spans="7:11" ht="12.75">
      <c r="G47" s="33"/>
      <c r="H47" s="33"/>
      <c r="I47" s="33"/>
      <c r="J47" s="33"/>
      <c r="K47" s="33"/>
    </row>
    <row r="48" spans="7:11" ht="12.75">
      <c r="G48" s="33"/>
      <c r="H48" s="33"/>
      <c r="I48" s="33"/>
      <c r="J48" s="33"/>
      <c r="K48" s="33"/>
    </row>
    <row r="49" spans="7:11" ht="12.75">
      <c r="G49" s="33"/>
      <c r="H49" s="33"/>
      <c r="I49" s="33"/>
      <c r="J49" s="33"/>
      <c r="K49" s="33"/>
    </row>
    <row r="50" spans="7:11" ht="12.75">
      <c r="G50" s="33"/>
      <c r="H50" s="33"/>
      <c r="I50" s="33"/>
      <c r="J50" s="33"/>
      <c r="K50" s="33"/>
    </row>
    <row r="51" spans="7:11" ht="12.75">
      <c r="G51" s="33"/>
      <c r="H51" s="33"/>
      <c r="I51" s="33"/>
      <c r="J51" s="33"/>
      <c r="K51" s="33"/>
    </row>
    <row r="52" spans="7:11" ht="12.75">
      <c r="G52" s="33"/>
      <c r="H52" s="33"/>
      <c r="I52" s="33"/>
      <c r="J52" s="33"/>
      <c r="K52" s="33"/>
    </row>
    <row r="53" spans="7:11" ht="12.75">
      <c r="G53" s="33"/>
      <c r="H53" s="33"/>
      <c r="I53" s="33"/>
      <c r="J53" s="33"/>
      <c r="K53" s="33"/>
    </row>
    <row r="54" spans="7:11" ht="12.75">
      <c r="G54" s="33"/>
      <c r="H54" s="33"/>
      <c r="I54" s="33"/>
      <c r="J54" s="33"/>
      <c r="K54" s="33"/>
    </row>
    <row r="55" spans="7:11" ht="12.75">
      <c r="G55" s="33"/>
      <c r="H55" s="33"/>
      <c r="I55" s="33"/>
      <c r="J55" s="33"/>
      <c r="K55" s="33"/>
    </row>
    <row r="56" spans="7:11" ht="12.75">
      <c r="G56" s="33"/>
      <c r="H56" s="33"/>
      <c r="I56" s="33"/>
      <c r="J56" s="33"/>
      <c r="K56" s="33"/>
    </row>
    <row r="57" spans="7:11" ht="12.75">
      <c r="G57" s="33"/>
      <c r="H57" s="33"/>
      <c r="I57" s="33"/>
      <c r="J57" s="33"/>
      <c r="K57" s="33"/>
    </row>
    <row r="58" spans="7:11" ht="12.75">
      <c r="G58" s="33"/>
      <c r="H58" s="33"/>
      <c r="I58" s="33"/>
      <c r="J58" s="33"/>
      <c r="K58" s="33"/>
    </row>
    <row r="59" spans="7:11" ht="12.75">
      <c r="G59" s="33"/>
      <c r="H59" s="33"/>
      <c r="I59" s="33"/>
      <c r="J59" s="33"/>
      <c r="K59" s="33"/>
    </row>
    <row r="60" spans="7:11" ht="12.75">
      <c r="G60" s="33"/>
      <c r="H60" s="33"/>
      <c r="I60" s="33"/>
      <c r="J60" s="33"/>
      <c r="K60" s="33"/>
    </row>
    <row r="61" spans="7:11" ht="12.75">
      <c r="G61" s="33"/>
      <c r="H61" s="33"/>
      <c r="I61" s="33"/>
      <c r="J61" s="33"/>
      <c r="K61" s="33"/>
    </row>
    <row r="62" spans="7:11" ht="12.75">
      <c r="G62" s="33"/>
      <c r="H62" s="33"/>
      <c r="I62" s="33"/>
      <c r="J62" s="33"/>
      <c r="K62" s="33"/>
    </row>
    <row r="63" spans="7:11" ht="12.75">
      <c r="G63" s="33"/>
      <c r="H63" s="33"/>
      <c r="I63" s="33"/>
      <c r="J63" s="33"/>
      <c r="K63" s="33"/>
    </row>
    <row r="64" spans="7:11" ht="12.75">
      <c r="G64" s="33"/>
      <c r="H64" s="33"/>
      <c r="I64" s="33"/>
      <c r="J64" s="33"/>
      <c r="K64" s="33"/>
    </row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</sheetData>
  <sheetProtection/>
  <mergeCells count="9">
    <mergeCell ref="A1:H1"/>
    <mergeCell ref="I1:K1"/>
    <mergeCell ref="H17:J17"/>
    <mergeCell ref="G31:H31"/>
    <mergeCell ref="F4:K4"/>
    <mergeCell ref="I29:J29"/>
    <mergeCell ref="G26:H26"/>
    <mergeCell ref="G25:H25"/>
    <mergeCell ref="G24:H24"/>
  </mergeCells>
  <hyperlinks>
    <hyperlink ref="I1" r:id="rId1" display="www.osman-uzun.com"/>
  </hyperlinks>
  <printOptions/>
  <pageMargins left="0.82" right="0.37" top="1" bottom="1" header="0.5" footer="0.5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0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9.140625" style="33" customWidth="1"/>
    <col min="2" max="2" width="2.7109375" style="33" customWidth="1"/>
    <col min="3" max="3" width="5.7109375" style="33" customWidth="1"/>
    <col min="4" max="4" width="4.8515625" style="33" customWidth="1"/>
    <col min="5" max="6" width="7.57421875" style="33" customWidth="1"/>
    <col min="7" max="7" width="3.140625" style="33" customWidth="1"/>
    <col min="8" max="8" width="5.28125" style="33" customWidth="1"/>
    <col min="9" max="9" width="7.00390625" style="33" customWidth="1"/>
    <col min="10" max="10" width="9.140625" style="33" customWidth="1"/>
    <col min="11" max="11" width="9.00390625" style="33" customWidth="1"/>
    <col min="12" max="16" width="9.140625" style="33" customWidth="1"/>
    <col min="17" max="17" width="12.28125" style="33" customWidth="1"/>
    <col min="18" max="74" width="9.140625" style="33" customWidth="1"/>
  </cols>
  <sheetData>
    <row r="5" spans="3:11" ht="12.75">
      <c r="C5" s="100">
        <v>679</v>
      </c>
      <c r="D5" s="101"/>
      <c r="E5" s="32">
        <f>+DVSATIŞ!J11-DVSATIŞ!J19</f>
        <v>0</v>
      </c>
      <c r="H5" s="34"/>
      <c r="I5" s="102">
        <v>549</v>
      </c>
      <c r="J5" s="102"/>
      <c r="K5" s="34"/>
    </row>
    <row r="6" spans="3:10" ht="12.75">
      <c r="C6" s="100">
        <v>549</v>
      </c>
      <c r="D6" s="110"/>
      <c r="E6" s="101"/>
      <c r="F6" s="32">
        <f>+E5</f>
        <v>0</v>
      </c>
      <c r="I6" s="35"/>
      <c r="J6" s="36">
        <f>+F6</f>
        <v>0</v>
      </c>
    </row>
    <row r="7" ht="12.75">
      <c r="I7" s="37"/>
    </row>
    <row r="9" spans="3:9" ht="12.75">
      <c r="C9" s="33" t="s">
        <v>20</v>
      </c>
      <c r="I9" s="33" t="s">
        <v>18</v>
      </c>
    </row>
    <row r="10" ht="12.75">
      <c r="I10" s="38" t="s">
        <v>19</v>
      </c>
    </row>
    <row r="11" spans="10:14" ht="13.5" thickBot="1">
      <c r="J11" s="38"/>
      <c r="K11" s="38"/>
      <c r="L11" s="38"/>
      <c r="M11" s="38"/>
      <c r="N11" s="38"/>
    </row>
    <row r="12" spans="3:12" ht="13.5" thickBot="1">
      <c r="C12" s="43" t="s">
        <v>21</v>
      </c>
      <c r="D12" s="44"/>
      <c r="E12" s="44"/>
      <c r="F12" s="44"/>
      <c r="G12" s="44"/>
      <c r="H12" s="44" t="s">
        <v>22</v>
      </c>
      <c r="I12" s="44"/>
      <c r="J12" s="44"/>
      <c r="K12" s="42">
        <v>50000</v>
      </c>
      <c r="L12" s="45" t="s">
        <v>23</v>
      </c>
    </row>
    <row r="13" spans="9:11" ht="13.5" thickBot="1">
      <c r="I13" s="43" t="s">
        <v>24</v>
      </c>
      <c r="J13" s="44"/>
      <c r="K13" s="48">
        <v>0.1</v>
      </c>
    </row>
    <row r="14" spans="9:11" ht="12.75">
      <c r="I14" s="46" t="s">
        <v>25</v>
      </c>
      <c r="J14" s="46"/>
      <c r="K14" s="47">
        <f>+K12*K13</f>
        <v>5000</v>
      </c>
    </row>
    <row r="15" spans="9:11" ht="12.75">
      <c r="I15" s="41" t="s">
        <v>26</v>
      </c>
      <c r="J15" s="41"/>
      <c r="K15" s="42">
        <f>+K14</f>
        <v>5000</v>
      </c>
    </row>
    <row r="16" spans="9:11" ht="12.75">
      <c r="I16" s="41" t="s">
        <v>27</v>
      </c>
      <c r="J16" s="41"/>
      <c r="K16" s="42">
        <f>+K15</f>
        <v>5000</v>
      </c>
    </row>
    <row r="17" ht="12.75">
      <c r="K17" s="39"/>
    </row>
    <row r="18" spans="3:6" ht="12.75">
      <c r="C18" s="103">
        <v>549</v>
      </c>
      <c r="D18" s="104"/>
      <c r="E18" s="107">
        <f>+K14</f>
        <v>5000</v>
      </c>
      <c r="F18" s="108"/>
    </row>
    <row r="19" spans="5:13" ht="12.75">
      <c r="E19" s="103">
        <v>257</v>
      </c>
      <c r="F19" s="104"/>
      <c r="G19" s="107">
        <f>+K14</f>
        <v>5000</v>
      </c>
      <c r="H19" s="109"/>
      <c r="I19" s="108"/>
      <c r="J19" s="49" t="s">
        <v>28</v>
      </c>
      <c r="K19" s="50"/>
      <c r="L19" s="50"/>
      <c r="M19" s="40"/>
    </row>
    <row r="21" spans="3:11" ht="12.75">
      <c r="C21" s="33" t="s">
        <v>29</v>
      </c>
      <c r="D21" s="33" t="s">
        <v>30</v>
      </c>
      <c r="K21" s="33" t="s">
        <v>32</v>
      </c>
    </row>
    <row r="22" spans="4:9" ht="12.75">
      <c r="D22" s="105">
        <v>549</v>
      </c>
      <c r="E22" s="106"/>
      <c r="F22" s="100"/>
      <c r="G22" s="101"/>
      <c r="H22" s="71"/>
      <c r="I22" s="71"/>
    </row>
    <row r="23" spans="4:9" ht="12.75">
      <c r="D23" s="72" t="s">
        <v>31</v>
      </c>
      <c r="E23" s="72"/>
      <c r="F23" s="100"/>
      <c r="G23" s="101"/>
      <c r="H23" s="71"/>
      <c r="I23" s="71"/>
    </row>
    <row r="24" spans="4:9" ht="12.75">
      <c r="D24" s="100"/>
      <c r="E24" s="101"/>
      <c r="F24" s="105">
        <v>257</v>
      </c>
      <c r="G24" s="106"/>
      <c r="H24" s="100"/>
      <c r="I24" s="101"/>
    </row>
    <row r="26" ht="13.5" thickBot="1"/>
    <row r="27" spans="5:17" ht="13.5" thickBot="1"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</row>
    <row r="28" spans="1:17" ht="13.5" thickBot="1">
      <c r="A28" s="33" t="s">
        <v>36</v>
      </c>
      <c r="B28" s="90"/>
      <c r="C28" s="91"/>
      <c r="D28" s="89" t="s">
        <v>39</v>
      </c>
      <c r="E28" s="82"/>
      <c r="F28" s="83"/>
      <c r="G28" s="83"/>
      <c r="H28" s="83"/>
      <c r="I28" s="83"/>
      <c r="J28" s="83"/>
      <c r="K28" s="83"/>
      <c r="L28" s="83"/>
      <c r="M28" s="83"/>
      <c r="N28" s="84"/>
      <c r="O28" s="84"/>
      <c r="P28" s="84"/>
      <c r="Q28" s="85"/>
    </row>
    <row r="29" spans="5:17" ht="13.5" thickBot="1">
      <c r="E29" s="86" t="s">
        <v>37</v>
      </c>
      <c r="F29" s="87"/>
      <c r="G29" s="87"/>
      <c r="H29" s="87"/>
      <c r="I29" s="87"/>
      <c r="J29" s="87"/>
      <c r="K29" s="87" t="s">
        <v>34</v>
      </c>
      <c r="L29" s="87"/>
      <c r="M29" s="87"/>
      <c r="N29" s="87" t="s">
        <v>35</v>
      </c>
      <c r="O29" s="87"/>
      <c r="P29" s="87"/>
      <c r="Q29" s="88"/>
    </row>
    <row r="30" spans="5:17" ht="13.5" thickBot="1">
      <c r="E30" s="86" t="s">
        <v>38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</row>
  </sheetData>
  <sheetProtection/>
  <mergeCells count="13">
    <mergeCell ref="F23:G23"/>
    <mergeCell ref="D24:E24"/>
    <mergeCell ref="F24:G24"/>
    <mergeCell ref="H24:I24"/>
    <mergeCell ref="C5:D5"/>
    <mergeCell ref="I5:J5"/>
    <mergeCell ref="C18:D18"/>
    <mergeCell ref="D22:E22"/>
    <mergeCell ref="F22:G22"/>
    <mergeCell ref="E19:F19"/>
    <mergeCell ref="E18:F18"/>
    <mergeCell ref="G19:I19"/>
    <mergeCell ref="C6:E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G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3" width="9.140625" style="33" customWidth="1"/>
    <col min="4" max="4" width="17.421875" style="33" customWidth="1"/>
    <col min="5" max="6" width="9.140625" style="33" customWidth="1"/>
    <col min="7" max="7" width="18.7109375" style="33" customWidth="1"/>
    <col min="8" max="60" width="9.140625" style="33" customWidth="1"/>
  </cols>
  <sheetData>
    <row r="4" spans="4:7" ht="15.75">
      <c r="D4" s="34"/>
      <c r="E4" s="111">
        <v>679</v>
      </c>
      <c r="F4" s="111"/>
      <c r="G4" s="34"/>
    </row>
    <row r="5" spans="5:6" ht="12.75">
      <c r="E5" s="73">
        <f>+'549-YENİLEME FONU'!E5</f>
        <v>0</v>
      </c>
      <c r="F5" s="74">
        <f>+DVSATIŞ!J14</f>
        <v>85000</v>
      </c>
    </row>
    <row r="6" spans="4:5" ht="12.75">
      <c r="D6" s="75" t="s">
        <v>15</v>
      </c>
      <c r="E6" s="37"/>
    </row>
    <row r="7" spans="4:5" ht="13.5" thickBot="1">
      <c r="D7" s="75" t="s">
        <v>16</v>
      </c>
      <c r="E7" s="37"/>
    </row>
    <row r="8" spans="4:5" ht="13.5" thickBot="1">
      <c r="D8" s="75" t="s">
        <v>17</v>
      </c>
      <c r="E8" s="76">
        <f>+F5-E5</f>
        <v>85000</v>
      </c>
    </row>
  </sheetData>
  <sheetProtection/>
  <mergeCells count="1">
    <mergeCell ref="E4:F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</dc:creator>
  <cp:keywords/>
  <dc:description/>
  <cp:lastModifiedBy>Alper</cp:lastModifiedBy>
  <cp:lastPrinted>2007-08-23T19:30:30Z</cp:lastPrinted>
  <dcterms:created xsi:type="dcterms:W3CDTF">2006-04-27T14:42:54Z</dcterms:created>
  <dcterms:modified xsi:type="dcterms:W3CDTF">2012-11-16T18:03:11Z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